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RA-A 2020 6 ES01 0500 098352" sheetId="1" r:id="rId1"/>
  </sheets>
  <externalReferences>
    <externalReference r:id="rId4"/>
  </externalReferences>
  <definedNames>
    <definedName name="_xlnm.Print_Titles" localSheetId="0">'LRA-A 2020 6 ES01 0500 098352'!$1:$13</definedName>
  </definedNames>
  <calcPr fullCalcOnLoad="1"/>
</workbook>
</file>

<file path=xl/sharedStrings.xml><?xml version="1.0" encoding="utf-8"?>
<sst xmlns="http://schemas.openxmlformats.org/spreadsheetml/2006/main" count="127" uniqueCount="117">
  <si>
    <t>LAPORAN REALISASI PENYERAPAN ANGGARAN DIPA SATUAN KERJA</t>
  </si>
  <si>
    <t>BULAN JUNI TAHUN 2020</t>
  </si>
  <si>
    <t>SATUAN KERJA</t>
  </si>
  <si>
    <t>: (098352) PENGADILAN NEGERI PONOROGO</t>
  </si>
  <si>
    <t>K/L</t>
  </si>
  <si>
    <t>: (005) MAHKAMAH AGUNG</t>
  </si>
  <si>
    <t>UNIT ORGANISASI</t>
  </si>
  <si>
    <t>: (01) BADAN URUSAN ADMINISTRASI</t>
  </si>
  <si>
    <t>NO./TGL DIPA</t>
  </si>
  <si>
    <t>: DIPA-005.01.2.098352/2020 tgl. 12-11-2019</t>
  </si>
  <si>
    <t>SURAT</t>
  </si>
  <si>
    <t>: No. W           /           /KU.04.2/VII/2020 tgl. 06-7-2020</t>
  </si>
  <si>
    <t>NO</t>
  </si>
  <si>
    <t>Kode Satker. Program. Keg. Output. Kode Akun</t>
  </si>
  <si>
    <t>Uraian</t>
  </si>
  <si>
    <t>Pagu DIPA</t>
  </si>
  <si>
    <t>Realisasi s.d bulan lalu</t>
  </si>
  <si>
    <t>Realisasi bulan ini</t>
  </si>
  <si>
    <t>Realisasi s.d bulan ini</t>
  </si>
  <si>
    <t>Sisa dana s.d bulan ini</t>
  </si>
  <si>
    <t>Rp.</t>
  </si>
  <si>
    <t>%</t>
  </si>
  <si>
    <t>005.01.0500.098352</t>
  </si>
  <si>
    <t>PENGADILAN NEGERI PONOROGO</t>
  </si>
  <si>
    <t>BELANJA PEGAWAI</t>
  </si>
  <si>
    <t>005.01.01</t>
  </si>
  <si>
    <t>Program Dukungan Manajemen dan Pelaksanaan Tugas Teknis Lainnya Mahkamah Agung</t>
  </si>
  <si>
    <t>005.01.01.1066.994</t>
  </si>
  <si>
    <t>Layanan Perkantoran</t>
  </si>
  <si>
    <t>005.01.01.1066.994.001</t>
  </si>
  <si>
    <t>Gaji dan Tunjangan</t>
  </si>
  <si>
    <t>005.01.01.1066.994.001. A</t>
  </si>
  <si>
    <t>Pembayaran Gaji dan Tunjangan</t>
  </si>
  <si>
    <t>005.01.01.1066.994.001. A.511111</t>
  </si>
  <si>
    <t>Beban Gaji Pokok PNS</t>
  </si>
  <si>
    <t>005.01.01.1066.994.001. A.511119</t>
  </si>
  <si>
    <t>Beban Pembulatan Gaji PNS</t>
  </si>
  <si>
    <t>005.01.01.1066.994.001. A.511121</t>
  </si>
  <si>
    <t>Beban Tunj. Suami/Istri PNS</t>
  </si>
  <si>
    <t>005.01.01.1066.994.001. A.511122</t>
  </si>
  <si>
    <t>Beban Tunj. Anak PNS</t>
  </si>
  <si>
    <t>005.01.01.1066.994.001. A.511123</t>
  </si>
  <si>
    <t>Beban Tunj. Struktural PNS</t>
  </si>
  <si>
    <t>005.01.01.1066.994.001. A.511124</t>
  </si>
  <si>
    <t>Beban Tunj. Fungsional PNS</t>
  </si>
  <si>
    <t>005.01.01.1066.994.001. A.511125</t>
  </si>
  <si>
    <t>Beban Tunj. PPh PNS</t>
  </si>
  <si>
    <t>005.01.01.1066.994.001. A.511126</t>
  </si>
  <si>
    <t>Beban Tunj. Beras PNS</t>
  </si>
  <si>
    <t>005.01.01.1066.994.001. A.511129</t>
  </si>
  <si>
    <t>Beban Uang Makan PNS</t>
  </si>
  <si>
    <t>005.01.01.1066.994.001. A.511151</t>
  </si>
  <si>
    <t>Beban Tunjangan Umum PNS</t>
  </si>
  <si>
    <t>BELANJA BARANG OPERASIONAL</t>
  </si>
  <si>
    <t>005.01.01.1066.994.002</t>
  </si>
  <si>
    <t>Operasional dan Pemeliharaan Kantor</t>
  </si>
  <si>
    <t>005.01.01.1066.994.002. A</t>
  </si>
  <si>
    <t>KEBUTUHAN SEHARI-HARI PERKANTORAN</t>
  </si>
  <si>
    <t>005.01.01.1066.994.002. A.521111</t>
  </si>
  <si>
    <t>Beban Keperluan Perkantoran</t>
  </si>
  <si>
    <t>005.01.01.1066.994.002. A.521119</t>
  </si>
  <si>
    <t>Beban Barang Operasional Lainnya</t>
  </si>
  <si>
    <t>005.01.01.1066.994.002. A.521811</t>
  </si>
  <si>
    <t>005.01.01.1066.994.002. B</t>
  </si>
  <si>
    <t>LANGGANAN DAYA DAN JASA</t>
  </si>
  <si>
    <t>005.01.01.1066.994.002. B.521111</t>
  </si>
  <si>
    <t>005.01.01.1066.994.002. B.521114</t>
  </si>
  <si>
    <t>Beban Pengiriman Surat Dinas Pos Pusat</t>
  </si>
  <si>
    <t>005.01.01.1066.994.002. B.522111</t>
  </si>
  <si>
    <t>Beban Langganan Listrik</t>
  </si>
  <si>
    <t>005.01.01.1066.994.002. B.522112</t>
  </si>
  <si>
    <t>Beban Langganan Telepon</t>
  </si>
  <si>
    <t>005.01.01.1066.994.002. C</t>
  </si>
  <si>
    <t>PEMELIHARAAN KANTOR</t>
  </si>
  <si>
    <t>005.01.01.1066.994.002. C.523111</t>
  </si>
  <si>
    <t>Beban Pemeliharaan Gedung dan Bangunan</t>
  </si>
  <si>
    <t>005.01.01.1066.994.002. C.523119</t>
  </si>
  <si>
    <t>Beban Pemeliharaan Gedung dan Bangunan Lainnya</t>
  </si>
  <si>
    <t>005.01.01.1066.994.002. C.523121</t>
  </si>
  <si>
    <t>Beban Pemeliharaan Peralatan dan Mesin</t>
  </si>
  <si>
    <t>005.01.01.1066.994.002. D</t>
  </si>
  <si>
    <t>PEMBAYARAN TERKAIT PELAKSANAAN OPERASIONAL KANTOR</t>
  </si>
  <si>
    <t>005.01.01.1066.994.002. D.521115</t>
  </si>
  <si>
    <t>Beban Honor Operasional Satuan Kerja</t>
  </si>
  <si>
    <t>005.01.01.1066.994.002. D.521119</t>
  </si>
  <si>
    <t>005.01.01.1066.994.002. E</t>
  </si>
  <si>
    <t>RAPAT KOORDINASI INTERNAL</t>
  </si>
  <si>
    <t>005.01.01.1066.994.002. E.521119</t>
  </si>
  <si>
    <t>005.01.01.1066.994.002. F</t>
  </si>
  <si>
    <t>KONSULTASI KE PT</t>
  </si>
  <si>
    <t>005.01.01.1066.994.002. F.524111</t>
  </si>
  <si>
    <t>Beban Perjalanan Biasa</t>
  </si>
  <si>
    <t>005.01.01.1066.994.002. G</t>
  </si>
  <si>
    <t>KOORDINASI KE PT</t>
  </si>
  <si>
    <t>005.01.01.1066.994.002. G.524111</t>
  </si>
  <si>
    <t>005.01.01.1066.994.002. I</t>
  </si>
  <si>
    <t>RAKERNAS</t>
  </si>
  <si>
    <t>005.01.01.1066.994.002. I.524119</t>
  </si>
  <si>
    <t>Beban Perjalanan Dinas Paket Meeting Luar Kota</t>
  </si>
  <si>
    <t>005.01.01.1066.994.002. J</t>
  </si>
  <si>
    <t>KOORDINASI KE KPPN/KPKNL/KANWIL</t>
  </si>
  <si>
    <t>005.01.01.1066.994.002. J.524113</t>
  </si>
  <si>
    <t>Beban Perjalanan Dinas Dalam Kota</t>
  </si>
  <si>
    <t>BELANJA MODAL</t>
  </si>
  <si>
    <t>005.01.02</t>
  </si>
  <si>
    <t>Program Peningkatan Sarana dan Prasarana Aparatur Mahkamah Agung</t>
  </si>
  <si>
    <t>005.01.02.1071.951</t>
  </si>
  <si>
    <t>Layanan Sarana dan Prasarana Internal</t>
  </si>
  <si>
    <t>005.01.02.1071.951.052</t>
  </si>
  <si>
    <t>Pengadaan perangkat pengolah data dan komunikasi</t>
  </si>
  <si>
    <t>005.01.02.1071.951.052. A</t>
  </si>
  <si>
    <t>Alat Pengolah Data Pendukung Kepaniteraan</t>
  </si>
  <si>
    <t>005.01.02.1071.951.052. A.532111</t>
  </si>
  <si>
    <t>Ponorogo, 06 Juli 2020</t>
  </si>
  <si>
    <t>Kuasa Pengguna Anggaran</t>
  </si>
  <si>
    <t>P A R J A , SH</t>
  </si>
  <si>
    <t>NIP. 196408061986031004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</si>
</sst>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2" xfId="0" applyFont="1" applyFill="1" applyBorder="1" applyAlignment="1" applyProtection="1">
      <alignment horizontal="center" vertical="top" wrapText="1"/>
      <protection/>
    </xf>
    <xf numFmtId="0" fontId="3" fillId="2" borderId="3" xfId="0" applyFont="1" applyFill="1" applyBorder="1" applyAlignment="1" applyProtection="1">
      <alignment horizontal="center" vertical="top" wrapText="1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left" vertical="top"/>
      <protection/>
    </xf>
    <xf numFmtId="0" fontId="3" fillId="0" borderId="6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left" vertical="top"/>
      <protection/>
    </xf>
    <xf numFmtId="0" fontId="3" fillId="4" borderId="4" xfId="0" applyFont="1" applyFill="1" applyBorder="1" applyAlignment="1" applyProtection="1">
      <alignment horizontal="left" vertical="top"/>
      <protection/>
    </xf>
    <xf numFmtId="0" fontId="3" fillId="2" borderId="4" xfId="0" applyFont="1" applyFill="1" applyBorder="1" applyAlignment="1" applyProtection="1">
      <alignment horizontal="left" vertical="top"/>
      <protection/>
    </xf>
    <xf numFmtId="0" fontId="3" fillId="5" borderId="4" xfId="0" applyFont="1" applyFill="1" applyBorder="1" applyAlignment="1" applyProtection="1">
      <alignment horizontal="left" vertical="top"/>
      <protection/>
    </xf>
    <xf numFmtId="0" fontId="3" fillId="6" borderId="4" xfId="0" applyFont="1" applyFill="1" applyBorder="1" applyAlignment="1" applyProtection="1">
      <alignment horizontal="left" vertical="top"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0" fontId="4" fillId="3" borderId="5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left" vertical="top"/>
      <protection/>
    </xf>
    <xf numFmtId="0" fontId="3" fillId="0" borderId="5" xfId="0" applyFont="1" applyFill="1" applyBorder="1" applyAlignment="1" applyProtection="1">
      <alignment horizontal="left" vertical="top"/>
      <protection/>
    </xf>
    <xf numFmtId="0" fontId="3" fillId="5" borderId="5" xfId="0" applyFont="1" applyFill="1" applyBorder="1" applyAlignment="1" applyProtection="1">
      <alignment horizontal="left" vertical="top"/>
      <protection/>
    </xf>
    <xf numFmtId="0" fontId="3" fillId="6" borderId="5" xfId="0" applyFont="1" applyFill="1" applyBorder="1" applyAlignment="1" applyProtection="1">
      <alignment horizontal="left" vertical="top"/>
      <protection/>
    </xf>
    <xf numFmtId="0" fontId="3" fillId="0" borderId="8" xfId="0" applyFont="1" applyFill="1" applyBorder="1" applyAlignment="1" applyProtection="1">
      <alignment horizontal="left" vertical="top"/>
      <protection/>
    </xf>
    <xf numFmtId="0" fontId="4" fillId="3" borderId="5" xfId="0" applyFont="1" applyFill="1" applyBorder="1" applyAlignment="1" applyProtection="1">
      <alignment horizontal="left" vertical="top" wrapText="1"/>
      <protection/>
    </xf>
    <xf numFmtId="0" fontId="3" fillId="0" borderId="5" xfId="0" applyFont="1" applyFill="1" applyBorder="1" applyAlignment="1" applyProtection="1">
      <alignment horizontal="left" vertical="top" wrapText="1"/>
      <protection/>
    </xf>
    <xf numFmtId="0" fontId="3" fillId="2" borderId="5" xfId="0" applyFont="1" applyFill="1" applyBorder="1" applyAlignment="1" applyProtection="1">
      <alignment horizontal="left" vertical="top" wrapText="1"/>
      <protection/>
    </xf>
    <xf numFmtId="0" fontId="3" fillId="0" borderId="8" xfId="0" applyFont="1" applyFill="1" applyBorder="1" applyAlignment="1" applyProtection="1">
      <alignment horizontal="left" vertical="top" wrapText="1"/>
      <protection/>
    </xf>
    <xf numFmtId="4" fontId="3" fillId="2" borderId="5" xfId="0" applyNumberFormat="1" applyFont="1" applyFill="1" applyBorder="1" applyAlignment="1" applyProtection="1">
      <alignment horizontal="right" vertical="top"/>
      <protection/>
    </xf>
    <xf numFmtId="4" fontId="3" fillId="2" borderId="6" xfId="0" applyNumberFormat="1" applyFont="1" applyFill="1" applyBorder="1" applyAlignment="1" applyProtection="1">
      <alignment horizontal="right" vertical="top"/>
      <protection/>
    </xf>
    <xf numFmtId="4" fontId="4" fillId="3" borderId="5" xfId="0" applyNumberFormat="1" applyFont="1" applyFill="1" applyBorder="1" applyAlignment="1" applyProtection="1">
      <alignment horizontal="right" vertical="top"/>
      <protection/>
    </xf>
    <xf numFmtId="4" fontId="3" fillId="0" borderId="5" xfId="0" applyNumberFormat="1" applyFont="1" applyFill="1" applyBorder="1" applyAlignment="1" applyProtection="1">
      <alignment horizontal="right" vertical="top"/>
      <protection/>
    </xf>
    <xf numFmtId="4" fontId="3" fillId="0" borderId="8" xfId="0" applyNumberFormat="1" applyFont="1" applyFill="1" applyBorder="1" applyAlignment="1" applyProtection="1">
      <alignment horizontal="right" vertical="top"/>
      <protection/>
    </xf>
    <xf numFmtId="4" fontId="4" fillId="3" borderId="6" xfId="0" applyNumberFormat="1" applyFont="1" applyFill="1" applyBorder="1" applyAlignment="1" applyProtection="1">
      <alignment horizontal="right" vertical="top"/>
      <protection/>
    </xf>
    <xf numFmtId="4" fontId="3" fillId="0" borderId="6" xfId="0" applyNumberFormat="1" applyFont="1" applyFill="1" applyBorder="1" applyAlignment="1" applyProtection="1">
      <alignment horizontal="right" vertical="top"/>
      <protection/>
    </xf>
    <xf numFmtId="4" fontId="3" fillId="0" borderId="9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FF9900"/>
      <rgbColor rgb="0099FF00"/>
      <rgbColor rgb="000099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835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A1">
      <selection activeCell="D14" sqref="D14:L64"/>
    </sheetView>
  </sheetViews>
  <sheetFormatPr defaultColWidth="9.140625" defaultRowHeight="15"/>
  <cols>
    <col min="1" max="1" width="3.00390625" style="0" customWidth="1"/>
    <col min="2" max="2" width="25.00390625" style="0" customWidth="1"/>
    <col min="3" max="3" width="30.00390625" style="0" customWidth="1"/>
    <col min="4" max="5" width="14.00390625" style="0" customWidth="1"/>
    <col min="6" max="6" width="6.00390625" style="0" customWidth="1"/>
    <col min="7" max="7" width="14.00390625" style="0" customWidth="1"/>
    <col min="8" max="8" width="6.00390625" style="0" customWidth="1"/>
    <col min="9" max="9" width="14.00390625" style="0" customWidth="1"/>
    <col min="10" max="10" width="6.00390625" style="0" customWidth="1"/>
    <col min="11" max="11" width="14.00390625" style="0" customWidth="1"/>
    <col min="12" max="12" width="6.0039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5">
      <c r="A4" s="2"/>
    </row>
    <row r="5" spans="1:3" ht="15">
      <c r="A5" s="2" t="s">
        <v>2</v>
      </c>
      <c r="C5" t="s">
        <v>3</v>
      </c>
    </row>
    <row r="6" spans="1:3" ht="15">
      <c r="A6" s="2" t="s">
        <v>4</v>
      </c>
      <c r="C6" t="s">
        <v>5</v>
      </c>
    </row>
    <row r="7" spans="1:3" ht="15">
      <c r="A7" s="2" t="s">
        <v>6</v>
      </c>
      <c r="C7" t="s">
        <v>7</v>
      </c>
    </row>
    <row r="8" spans="1:3" ht="15">
      <c r="A8" s="2" t="s">
        <v>8</v>
      </c>
      <c r="C8" t="s">
        <v>9</v>
      </c>
    </row>
    <row r="9" spans="1:3" ht="15">
      <c r="A9" s="2" t="s">
        <v>10</v>
      </c>
      <c r="C9" t="s">
        <v>11</v>
      </c>
    </row>
    <row r="10" ht="15">
      <c r="A10" s="2"/>
    </row>
    <row r="11" spans="1:12" ht="15">
      <c r="A11" s="4" t="s">
        <v>12</v>
      </c>
      <c r="B11" s="5" t="s">
        <v>13</v>
      </c>
      <c r="C11" s="5" t="s">
        <v>14</v>
      </c>
      <c r="D11" s="5" t="s">
        <v>15</v>
      </c>
      <c r="E11" s="5" t="s">
        <v>16</v>
      </c>
      <c r="F11" s="5"/>
      <c r="G11" s="5" t="s">
        <v>17</v>
      </c>
      <c r="H11" s="5"/>
      <c r="I11" s="5" t="s">
        <v>18</v>
      </c>
      <c r="J11" s="5"/>
      <c r="K11" s="5" t="s">
        <v>19</v>
      </c>
      <c r="L11" s="6"/>
    </row>
    <row r="12" spans="1:12" ht="15">
      <c r="A12" s="4"/>
      <c r="B12" s="5"/>
      <c r="C12" s="5"/>
      <c r="D12" s="5"/>
      <c r="E12" s="5" t="s">
        <v>20</v>
      </c>
      <c r="F12" s="5" t="s">
        <v>21</v>
      </c>
      <c r="G12" s="5" t="s">
        <v>20</v>
      </c>
      <c r="H12" s="5" t="s">
        <v>21</v>
      </c>
      <c r="I12" s="5" t="s">
        <v>20</v>
      </c>
      <c r="J12" s="5" t="s">
        <v>21</v>
      </c>
      <c r="K12" s="5" t="s">
        <v>20</v>
      </c>
      <c r="L12" s="6" t="s">
        <v>21</v>
      </c>
    </row>
    <row r="13" spans="1:12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10"/>
    </row>
    <row r="14" spans="1:12" ht="15">
      <c r="A14" s="11"/>
      <c r="B14" s="17" t="s">
        <v>22</v>
      </c>
      <c r="C14" s="23" t="s">
        <v>23</v>
      </c>
      <c r="D14" s="29">
        <v>4895975000</v>
      </c>
      <c r="E14" s="29">
        <v>1976794671</v>
      </c>
      <c r="F14" s="29">
        <f>(E14/D14)*100</f>
        <v>40.375914317372946</v>
      </c>
      <c r="G14" s="29">
        <v>317970173</v>
      </c>
      <c r="H14" s="29">
        <f>(G14/D14)*100</f>
        <v>6.494521990001992</v>
      </c>
      <c r="I14" s="29">
        <f>(G14+E14)</f>
        <v>2294764844</v>
      </c>
      <c r="J14" s="29">
        <f>(I14/D14)*100</f>
        <v>46.87043630737494</v>
      </c>
      <c r="K14" s="29">
        <f>(D14-I14)</f>
        <v>2601210156</v>
      </c>
      <c r="L14" s="32">
        <f>(K14/D14)*100</f>
        <v>53.12956369262506</v>
      </c>
    </row>
    <row r="15" spans="1:12" ht="15">
      <c r="A15" s="12"/>
      <c r="B15" s="18"/>
      <c r="C15" s="24" t="s">
        <v>24</v>
      </c>
      <c r="D15" s="30">
        <v>3810204000</v>
      </c>
      <c r="E15" s="30">
        <v>1529462317</v>
      </c>
      <c r="F15" s="30">
        <f>(E15/D15)*100</f>
        <v>40.14121860666778</v>
      </c>
      <c r="G15" s="30">
        <v>263842406</v>
      </c>
      <c r="H15" s="30">
        <f>(G15/D15)*100</f>
        <v>6.924626765391039</v>
      </c>
      <c r="I15" s="30">
        <f>(G15+E15)</f>
        <v>1793304723</v>
      </c>
      <c r="J15" s="30">
        <f>(I15/D15)*100</f>
        <v>47.06584537205882</v>
      </c>
      <c r="K15" s="30">
        <f>(D15-I15)</f>
        <v>2016899277</v>
      </c>
      <c r="L15" s="33">
        <f>(K15/D15)*100</f>
        <v>52.934154627941176</v>
      </c>
    </row>
    <row r="16" spans="1:12" ht="15">
      <c r="A16" s="13"/>
      <c r="B16" s="9" t="s">
        <v>25</v>
      </c>
      <c r="C16" s="25" t="s">
        <v>26</v>
      </c>
      <c r="D16" s="27">
        <v>4870975000</v>
      </c>
      <c r="E16" s="27">
        <v>1951814471</v>
      </c>
      <c r="F16" s="27">
        <f>(E16/D16)*100</f>
        <v>40.07030360451449</v>
      </c>
      <c r="G16" s="27">
        <v>317970173</v>
      </c>
      <c r="H16" s="27">
        <f>(G16/D16)*100</f>
        <v>6.527854751872058</v>
      </c>
      <c r="I16" s="27">
        <f>(G16+E16)</f>
        <v>2269784644</v>
      </c>
      <c r="J16" s="27">
        <f>(I16/D16)*100</f>
        <v>46.598158356386556</v>
      </c>
      <c r="K16" s="27">
        <f>(D16-I16)</f>
        <v>2601190356</v>
      </c>
      <c r="L16" s="28">
        <f>(K16/D16)*100</f>
        <v>53.401841643613444</v>
      </c>
    </row>
    <row r="17" spans="1:12" ht="15">
      <c r="A17" s="13"/>
      <c r="B17" s="9" t="s">
        <v>27</v>
      </c>
      <c r="C17" s="25" t="s">
        <v>28</v>
      </c>
      <c r="D17" s="27">
        <v>4870975000</v>
      </c>
      <c r="E17" s="27">
        <v>1951814471</v>
      </c>
      <c r="F17" s="27">
        <f>(E17/D17)*100</f>
        <v>40.07030360451449</v>
      </c>
      <c r="G17" s="27">
        <v>317970173</v>
      </c>
      <c r="H17" s="27">
        <f>(G17/D17)*100</f>
        <v>6.527854751872058</v>
      </c>
      <c r="I17" s="27">
        <f>(G17+E17)</f>
        <v>2269784644</v>
      </c>
      <c r="J17" s="27">
        <f>(I17/D17)*100</f>
        <v>46.598158356386556</v>
      </c>
      <c r="K17" s="27">
        <f>(D17-I17)</f>
        <v>2601190356</v>
      </c>
      <c r="L17" s="28">
        <f>(K17/D17)*100</f>
        <v>53.401841643613444</v>
      </c>
    </row>
    <row r="18" spans="1:12" ht="15">
      <c r="A18" s="13"/>
      <c r="B18" s="9" t="s">
        <v>29</v>
      </c>
      <c r="C18" s="25" t="s">
        <v>30</v>
      </c>
      <c r="D18" s="27">
        <v>3810204000</v>
      </c>
      <c r="E18" s="27">
        <v>1529462317</v>
      </c>
      <c r="F18" s="27">
        <f>(E18/D18)*100</f>
        <v>40.14121860666778</v>
      </c>
      <c r="G18" s="27">
        <v>263842406</v>
      </c>
      <c r="H18" s="27">
        <f>(G18/D18)*100</f>
        <v>6.924626765391039</v>
      </c>
      <c r="I18" s="27">
        <f>(G18+E18)</f>
        <v>1793304723</v>
      </c>
      <c r="J18" s="27">
        <f>(I18/D18)*100</f>
        <v>47.06584537205882</v>
      </c>
      <c r="K18" s="27">
        <f>(D18-I18)</f>
        <v>2016899277</v>
      </c>
      <c r="L18" s="28">
        <f>(K18/D18)*100</f>
        <v>52.934154627941176</v>
      </c>
    </row>
    <row r="19" spans="1:12" ht="15">
      <c r="A19" s="13"/>
      <c r="B19" s="9" t="s">
        <v>31</v>
      </c>
      <c r="C19" s="25" t="s">
        <v>32</v>
      </c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5">
      <c r="A20" s="12"/>
      <c r="B20" s="19" t="s">
        <v>33</v>
      </c>
      <c r="C20" s="24" t="s">
        <v>34</v>
      </c>
      <c r="D20" s="30">
        <v>1740814000</v>
      </c>
      <c r="E20" s="30">
        <v>726047540</v>
      </c>
      <c r="F20" s="30">
        <f>(E20/D20)*100</f>
        <v>41.70735874137041</v>
      </c>
      <c r="G20" s="30">
        <v>118938520</v>
      </c>
      <c r="H20" s="30">
        <f>(G20/D20)*100</f>
        <v>6.83235084276666</v>
      </c>
      <c r="I20" s="30">
        <f>(G20+E20)</f>
        <v>844986060</v>
      </c>
      <c r="J20" s="30">
        <f>(I20/D20)*100</f>
        <v>48.53970958413708</v>
      </c>
      <c r="K20" s="30">
        <f>(D20-I20)</f>
        <v>895827940</v>
      </c>
      <c r="L20" s="33">
        <f>(K20/D20)*100</f>
        <v>51.46029041586292</v>
      </c>
    </row>
    <row r="21" spans="1:12" ht="15">
      <c r="A21" s="12"/>
      <c r="B21" s="19" t="s">
        <v>35</v>
      </c>
      <c r="C21" s="24" t="s">
        <v>36</v>
      </c>
      <c r="D21" s="30">
        <v>33000</v>
      </c>
      <c r="E21" s="30">
        <v>10281</v>
      </c>
      <c r="F21" s="30">
        <f>(E21/D21)*100</f>
        <v>31.154545454545456</v>
      </c>
      <c r="G21" s="30">
        <v>1728</v>
      </c>
      <c r="H21" s="30">
        <f>(G21/D21)*100</f>
        <v>5.236363636363636</v>
      </c>
      <c r="I21" s="30">
        <f>(G21+E21)</f>
        <v>12009</v>
      </c>
      <c r="J21" s="30">
        <f>(I21/D21)*100</f>
        <v>36.39090909090909</v>
      </c>
      <c r="K21" s="30">
        <f>(D21-I21)</f>
        <v>20991</v>
      </c>
      <c r="L21" s="33">
        <f>(K21/D21)*100</f>
        <v>63.6090909090909</v>
      </c>
    </row>
    <row r="22" spans="1:12" ht="15">
      <c r="A22" s="12"/>
      <c r="B22" s="19" t="s">
        <v>37</v>
      </c>
      <c r="C22" s="24" t="s">
        <v>38</v>
      </c>
      <c r="D22" s="30">
        <v>140160000</v>
      </c>
      <c r="E22" s="30">
        <v>55856700</v>
      </c>
      <c r="F22" s="30">
        <f>(E22/D22)*100</f>
        <v>39.852097602739725</v>
      </c>
      <c r="G22" s="30">
        <v>9365020</v>
      </c>
      <c r="H22" s="30">
        <f>(G22/D22)*100</f>
        <v>6.681663812785388</v>
      </c>
      <c r="I22" s="30">
        <f>(G22+E22)</f>
        <v>65221720</v>
      </c>
      <c r="J22" s="30">
        <f>(I22/D22)*100</f>
        <v>46.53376141552511</v>
      </c>
      <c r="K22" s="30">
        <f>(D22-I22)</f>
        <v>74938280</v>
      </c>
      <c r="L22" s="33">
        <f>(K22/D22)*100</f>
        <v>53.46623858447489</v>
      </c>
    </row>
    <row r="23" spans="1:12" ht="15">
      <c r="A23" s="12"/>
      <c r="B23" s="19" t="s">
        <v>39</v>
      </c>
      <c r="C23" s="24" t="s">
        <v>40</v>
      </c>
      <c r="D23" s="30">
        <v>39199000</v>
      </c>
      <c r="E23" s="30">
        <v>14952088</v>
      </c>
      <c r="F23" s="30">
        <f>(E23/D23)*100</f>
        <v>38.144054695272835</v>
      </c>
      <c r="G23" s="30">
        <v>2557314</v>
      </c>
      <c r="H23" s="30">
        <f>(G23/D23)*100</f>
        <v>6.523926630781397</v>
      </c>
      <c r="I23" s="30">
        <f>(G23+E23)</f>
        <v>17509402</v>
      </c>
      <c r="J23" s="30">
        <f>(I23/D23)*100</f>
        <v>44.66798132605423</v>
      </c>
      <c r="K23" s="30">
        <f>(D23-I23)</f>
        <v>21689598</v>
      </c>
      <c r="L23" s="33">
        <f>(K23/D23)*100</f>
        <v>55.33201867394576</v>
      </c>
    </row>
    <row r="24" spans="1:12" ht="15">
      <c r="A24" s="12"/>
      <c r="B24" s="19" t="s">
        <v>41</v>
      </c>
      <c r="C24" s="24" t="s">
        <v>42</v>
      </c>
      <c r="D24" s="30">
        <v>28840000</v>
      </c>
      <c r="E24" s="30">
        <v>12360000</v>
      </c>
      <c r="F24" s="30">
        <f>(E24/D24)*100</f>
        <v>42.857142857142854</v>
      </c>
      <c r="G24" s="30">
        <v>2060000</v>
      </c>
      <c r="H24" s="30">
        <f>(G24/D24)*100</f>
        <v>7.142857142857142</v>
      </c>
      <c r="I24" s="30">
        <f>(G24+E24)</f>
        <v>14420000</v>
      </c>
      <c r="J24" s="30">
        <f>(I24/D24)*100</f>
        <v>50</v>
      </c>
      <c r="K24" s="30">
        <f>(D24-I24)</f>
        <v>14420000</v>
      </c>
      <c r="L24" s="33">
        <f>(K24/D24)*100</f>
        <v>50</v>
      </c>
    </row>
    <row r="25" spans="1:12" ht="15">
      <c r="A25" s="12"/>
      <c r="B25" s="19" t="s">
        <v>43</v>
      </c>
      <c r="C25" s="24" t="s">
        <v>44</v>
      </c>
      <c r="D25" s="30">
        <v>1138480000</v>
      </c>
      <c r="E25" s="30">
        <v>504815000</v>
      </c>
      <c r="F25" s="30">
        <f>(E25/D25)*100</f>
        <v>44.3411390626098</v>
      </c>
      <c r="G25" s="30">
        <v>93715000</v>
      </c>
      <c r="H25" s="30">
        <f>(G25/D25)*100</f>
        <v>8.231589487738036</v>
      </c>
      <c r="I25" s="30">
        <f>(G25+E25)</f>
        <v>598530000</v>
      </c>
      <c r="J25" s="30">
        <f>(I25/D25)*100</f>
        <v>52.57272855034783</v>
      </c>
      <c r="K25" s="30">
        <f>(D25-I25)</f>
        <v>539950000</v>
      </c>
      <c r="L25" s="33">
        <f>(K25/D25)*100</f>
        <v>47.42727144965217</v>
      </c>
    </row>
    <row r="26" spans="1:12" ht="15">
      <c r="A26" s="12"/>
      <c r="B26" s="19" t="s">
        <v>45</v>
      </c>
      <c r="C26" s="24" t="s">
        <v>46</v>
      </c>
      <c r="D26" s="30">
        <v>219686000</v>
      </c>
      <c r="E26" s="30">
        <v>58362508</v>
      </c>
      <c r="F26" s="30">
        <f>(E26/D26)*100</f>
        <v>26.566330125724896</v>
      </c>
      <c r="G26" s="30">
        <v>9486604</v>
      </c>
      <c r="H26" s="30">
        <f>(G26/D26)*100</f>
        <v>4.318256056371366</v>
      </c>
      <c r="I26" s="30">
        <f>(G26+E26)</f>
        <v>67849112</v>
      </c>
      <c r="J26" s="30">
        <f>(I26/D26)*100</f>
        <v>30.884586182096264</v>
      </c>
      <c r="K26" s="30">
        <f>(D26-I26)</f>
        <v>151836888</v>
      </c>
      <c r="L26" s="33">
        <f>(K26/D26)*100</f>
        <v>69.11541381790374</v>
      </c>
    </row>
    <row r="27" spans="1:12" ht="15">
      <c r="A27" s="12"/>
      <c r="B27" s="19" t="s">
        <v>47</v>
      </c>
      <c r="C27" s="24" t="s">
        <v>48</v>
      </c>
      <c r="D27" s="30">
        <v>93024000</v>
      </c>
      <c r="E27" s="30">
        <v>33313200</v>
      </c>
      <c r="F27" s="30">
        <f>(E27/D27)*100</f>
        <v>35.811403508771924</v>
      </c>
      <c r="G27" s="30">
        <v>6590220</v>
      </c>
      <c r="H27" s="30">
        <f>(G27/D27)*100</f>
        <v>7.084429824561403</v>
      </c>
      <c r="I27" s="30">
        <f>(G27+E27)</f>
        <v>39903420</v>
      </c>
      <c r="J27" s="30">
        <f>(I27/D27)*100</f>
        <v>42.895833333333336</v>
      </c>
      <c r="K27" s="30">
        <f>(D27-I27)</f>
        <v>53120580</v>
      </c>
      <c r="L27" s="33">
        <f>(K27/D27)*100</f>
        <v>57.104166666666664</v>
      </c>
    </row>
    <row r="28" spans="1:12" ht="15">
      <c r="A28" s="12"/>
      <c r="B28" s="19" t="s">
        <v>49</v>
      </c>
      <c r="C28" s="24" t="s">
        <v>50</v>
      </c>
      <c r="D28" s="30">
        <v>353232000</v>
      </c>
      <c r="E28" s="30">
        <v>113845000</v>
      </c>
      <c r="F28" s="30">
        <f>(E28/D28)*100</f>
        <v>32.22952620374145</v>
      </c>
      <c r="G28" s="30">
        <v>19478000</v>
      </c>
      <c r="H28" s="30">
        <f>(G28/D28)*100</f>
        <v>5.514222946958372</v>
      </c>
      <c r="I28" s="30">
        <f>(G28+E28)</f>
        <v>133323000</v>
      </c>
      <c r="J28" s="30">
        <f>(I28/D28)*100</f>
        <v>37.74374915069983</v>
      </c>
      <c r="K28" s="30">
        <f>(D28-I28)</f>
        <v>219909000</v>
      </c>
      <c r="L28" s="33">
        <f>(K28/D28)*100</f>
        <v>62.25625084930017</v>
      </c>
    </row>
    <row r="29" spans="1:12" ht="15">
      <c r="A29" s="12"/>
      <c r="B29" s="19" t="s">
        <v>51</v>
      </c>
      <c r="C29" s="24" t="s">
        <v>52</v>
      </c>
      <c r="D29" s="30">
        <v>56736000</v>
      </c>
      <c r="E29" s="30">
        <v>9900000</v>
      </c>
      <c r="F29" s="30">
        <f>(E29/D29)*100</f>
        <v>17.449238578680205</v>
      </c>
      <c r="G29" s="30">
        <v>1650000</v>
      </c>
      <c r="H29" s="30">
        <f>(G29/D29)*100</f>
        <v>2.9082064297800336</v>
      </c>
      <c r="I29" s="30">
        <f>(G29+E29)</f>
        <v>11550000</v>
      </c>
      <c r="J29" s="30">
        <f>(I29/D29)*100</f>
        <v>20.357445008460235</v>
      </c>
      <c r="K29" s="30">
        <f>(D29-I29)</f>
        <v>45186000</v>
      </c>
      <c r="L29" s="33">
        <f>(K29/D29)*100</f>
        <v>79.64255499153975</v>
      </c>
    </row>
    <row r="30" spans="1:12" ht="15">
      <c r="A30" s="14"/>
      <c r="B30" s="20"/>
      <c r="C30" s="24" t="s">
        <v>53</v>
      </c>
      <c r="D30" s="30">
        <v>1060771000</v>
      </c>
      <c r="E30" s="30">
        <v>422352154</v>
      </c>
      <c r="F30" s="30">
        <f>(E30/D30)*100</f>
        <v>39.81558262810729</v>
      </c>
      <c r="G30" s="30">
        <v>54127767</v>
      </c>
      <c r="H30" s="30">
        <f>(G30/D30)*100</f>
        <v>5.102681634396114</v>
      </c>
      <c r="I30" s="30">
        <f>(G30+E30)</f>
        <v>476479921</v>
      </c>
      <c r="J30" s="30">
        <f>(I30/D30)*100</f>
        <v>44.918264262503406</v>
      </c>
      <c r="K30" s="30">
        <f>(D30-I30)</f>
        <v>584291079</v>
      </c>
      <c r="L30" s="33">
        <f>(K30/D30)*100</f>
        <v>55.081735737496594</v>
      </c>
    </row>
    <row r="31" spans="1:12" ht="15">
      <c r="A31" s="13"/>
      <c r="B31" s="9" t="s">
        <v>54</v>
      </c>
      <c r="C31" s="25" t="s">
        <v>55</v>
      </c>
      <c r="D31" s="27">
        <v>1060771000</v>
      </c>
      <c r="E31" s="27">
        <v>422352154</v>
      </c>
      <c r="F31" s="27">
        <f>(E31/D31)*100</f>
        <v>39.81558262810729</v>
      </c>
      <c r="G31" s="27">
        <v>54127767</v>
      </c>
      <c r="H31" s="27">
        <f>(G31/D31)*100</f>
        <v>5.102681634396114</v>
      </c>
      <c r="I31" s="27">
        <f>(G31+E31)</f>
        <v>476479921</v>
      </c>
      <c r="J31" s="27">
        <f>(I31/D31)*100</f>
        <v>44.918264262503406</v>
      </c>
      <c r="K31" s="27">
        <f>(D31-I31)</f>
        <v>584291079</v>
      </c>
      <c r="L31" s="28">
        <f>(K31/D31)*100</f>
        <v>55.081735737496594</v>
      </c>
    </row>
    <row r="32" spans="1:12" ht="15">
      <c r="A32" s="13"/>
      <c r="B32" s="9" t="s">
        <v>56</v>
      </c>
      <c r="C32" s="25" t="s">
        <v>57</v>
      </c>
      <c r="D32" s="27"/>
      <c r="E32" s="27"/>
      <c r="F32" s="27"/>
      <c r="G32" s="27"/>
      <c r="H32" s="27"/>
      <c r="I32" s="27"/>
      <c r="J32" s="27"/>
      <c r="K32" s="27"/>
      <c r="L32" s="28"/>
    </row>
    <row r="33" spans="1:12" ht="15">
      <c r="A33" s="14"/>
      <c r="B33" s="19" t="s">
        <v>58</v>
      </c>
      <c r="C33" s="24" t="s">
        <v>59</v>
      </c>
      <c r="D33" s="30">
        <v>212940000</v>
      </c>
      <c r="E33" s="30">
        <v>80850000</v>
      </c>
      <c r="F33" s="30">
        <f>(E33/D33)*100</f>
        <v>37.96844181459566</v>
      </c>
      <c r="G33" s="30">
        <v>15900000</v>
      </c>
      <c r="H33" s="30">
        <f>(G33/D33)*100</f>
        <v>7.466892082276698</v>
      </c>
      <c r="I33" s="30">
        <f>(G33+E33)</f>
        <v>96750000</v>
      </c>
      <c r="J33" s="30">
        <f>(I33/D33)*100</f>
        <v>45.43533389687236</v>
      </c>
      <c r="K33" s="30">
        <f>(D33-I33)</f>
        <v>116190000</v>
      </c>
      <c r="L33" s="33">
        <f>(K33/D33)*100</f>
        <v>54.56466610312765</v>
      </c>
    </row>
    <row r="34" spans="1:12" ht="15">
      <c r="A34" s="14"/>
      <c r="B34" s="19" t="s">
        <v>60</v>
      </c>
      <c r="C34" s="24" t="s">
        <v>61</v>
      </c>
      <c r="D34" s="30">
        <v>5783000</v>
      </c>
      <c r="E34" s="30">
        <v>0</v>
      </c>
      <c r="F34" s="30">
        <f>(E34/D34)*100</f>
        <v>0</v>
      </c>
      <c r="G34" s="30">
        <v>0</v>
      </c>
      <c r="H34" s="30">
        <f>(G34/D34)*100</f>
        <v>0</v>
      </c>
      <c r="I34" s="30">
        <f>(G34+E34)</f>
        <v>0</v>
      </c>
      <c r="J34" s="30">
        <f>(I34/D34)*100</f>
        <v>0</v>
      </c>
      <c r="K34" s="30">
        <f>(D34-I34)</f>
        <v>5783000</v>
      </c>
      <c r="L34" s="33">
        <f>(K34/D34)*100</f>
        <v>100</v>
      </c>
    </row>
    <row r="35" spans="1:12" ht="15">
      <c r="A35" s="14"/>
      <c r="B35" s="19" t="s">
        <v>62</v>
      </c>
      <c r="C35" s="24"/>
      <c r="D35" s="30">
        <v>43290000</v>
      </c>
      <c r="E35" s="30">
        <v>16600000</v>
      </c>
      <c r="F35" s="30">
        <f>(E35/D35)*100</f>
        <v>38.34603834603835</v>
      </c>
      <c r="G35" s="30">
        <v>4000000</v>
      </c>
      <c r="H35" s="30">
        <f>(G35/D35)*100</f>
        <v>9.240009240009242</v>
      </c>
      <c r="I35" s="30">
        <f>(G35+E35)</f>
        <v>20600000</v>
      </c>
      <c r="J35" s="30">
        <f>(I35/D35)*100</f>
        <v>47.586047586047584</v>
      </c>
      <c r="K35" s="30">
        <f>(D35-I35)</f>
        <v>22690000</v>
      </c>
      <c r="L35" s="33">
        <f>(K35/D35)*100</f>
        <v>52.413952413952416</v>
      </c>
    </row>
    <row r="36" spans="1:12" ht="15">
      <c r="A36" s="13"/>
      <c r="B36" s="9" t="s">
        <v>63</v>
      </c>
      <c r="C36" s="25" t="s">
        <v>64</v>
      </c>
      <c r="D36" s="27"/>
      <c r="E36" s="27"/>
      <c r="F36" s="27"/>
      <c r="G36" s="27"/>
      <c r="H36" s="27"/>
      <c r="I36" s="27"/>
      <c r="J36" s="27"/>
      <c r="K36" s="27"/>
      <c r="L36" s="28"/>
    </row>
    <row r="37" spans="1:12" ht="15">
      <c r="A37" s="14"/>
      <c r="B37" s="19" t="s">
        <v>65</v>
      </c>
      <c r="C37" s="24" t="s">
        <v>59</v>
      </c>
      <c r="D37" s="30">
        <v>159150000</v>
      </c>
      <c r="E37" s="30">
        <v>75541500</v>
      </c>
      <c r="F37" s="30">
        <f>(E37/D37)*100</f>
        <v>47.46559849198869</v>
      </c>
      <c r="G37" s="30">
        <v>13423000</v>
      </c>
      <c r="H37" s="30">
        <f>(G37/D37)*100</f>
        <v>8.434181589695255</v>
      </c>
      <c r="I37" s="30">
        <f>(G37+E37)</f>
        <v>88964500</v>
      </c>
      <c r="J37" s="30">
        <f>(I37/D37)*100</f>
        <v>55.89978008168395</v>
      </c>
      <c r="K37" s="30">
        <f>(D37-I37)</f>
        <v>70185500</v>
      </c>
      <c r="L37" s="33">
        <f>(K37/D37)*100</f>
        <v>44.10021991831605</v>
      </c>
    </row>
    <row r="38" spans="1:12" ht="15">
      <c r="A38" s="14"/>
      <c r="B38" s="19" t="s">
        <v>66</v>
      </c>
      <c r="C38" s="24" t="s">
        <v>67</v>
      </c>
      <c r="D38" s="30">
        <v>6370000</v>
      </c>
      <c r="E38" s="30">
        <v>2662500</v>
      </c>
      <c r="F38" s="30">
        <f>(E38/D38)*100</f>
        <v>41.797488226059656</v>
      </c>
      <c r="G38" s="30">
        <v>291500</v>
      </c>
      <c r="H38" s="30">
        <f>(G38/D38)*100</f>
        <v>4.576138147566719</v>
      </c>
      <c r="I38" s="30">
        <f>(G38+E38)</f>
        <v>2954000</v>
      </c>
      <c r="J38" s="30">
        <f>(I38/D38)*100</f>
        <v>46.37362637362637</v>
      </c>
      <c r="K38" s="30">
        <f>(D38-I38)</f>
        <v>3416000</v>
      </c>
      <c r="L38" s="33">
        <f>(K38/D38)*100</f>
        <v>53.62637362637363</v>
      </c>
    </row>
    <row r="39" spans="1:12" ht="15">
      <c r="A39" s="14"/>
      <c r="B39" s="19" t="s">
        <v>68</v>
      </c>
      <c r="C39" s="24" t="s">
        <v>69</v>
      </c>
      <c r="D39" s="30">
        <v>150520000</v>
      </c>
      <c r="E39" s="30">
        <v>50424059</v>
      </c>
      <c r="F39" s="30">
        <f>(E39/D39)*100</f>
        <v>33.4999063247409</v>
      </c>
      <c r="G39" s="30">
        <v>9800159</v>
      </c>
      <c r="H39" s="30">
        <f>(G39/D39)*100</f>
        <v>6.5108683231464255</v>
      </c>
      <c r="I39" s="30">
        <f>(G39+E39)</f>
        <v>60224218</v>
      </c>
      <c r="J39" s="30">
        <f>(I39/D39)*100</f>
        <v>40.010774647887324</v>
      </c>
      <c r="K39" s="30">
        <f>(D39-I39)</f>
        <v>90295782</v>
      </c>
      <c r="L39" s="33">
        <f>(K39/D39)*100</f>
        <v>59.989225352112676</v>
      </c>
    </row>
    <row r="40" spans="1:12" ht="15">
      <c r="A40" s="14"/>
      <c r="B40" s="19" t="s">
        <v>70</v>
      </c>
      <c r="C40" s="24" t="s">
        <v>71</v>
      </c>
      <c r="D40" s="30">
        <v>5401000</v>
      </c>
      <c r="E40" s="30">
        <v>424395</v>
      </c>
      <c r="F40" s="30">
        <f>(E40/D40)*100</f>
        <v>7.857711534900945</v>
      </c>
      <c r="G40" s="30">
        <v>75108</v>
      </c>
      <c r="H40" s="30">
        <f>(G40/D40)*100</f>
        <v>1.3906313645621182</v>
      </c>
      <c r="I40" s="30">
        <f>(G40+E40)</f>
        <v>499503</v>
      </c>
      <c r="J40" s="30">
        <f>(I40/D40)*100</f>
        <v>9.248342899463061</v>
      </c>
      <c r="K40" s="30">
        <f>(D40-I40)</f>
        <v>4901497</v>
      </c>
      <c r="L40" s="33">
        <f>(K40/D40)*100</f>
        <v>90.75165710053695</v>
      </c>
    </row>
    <row r="41" spans="1:12" ht="15">
      <c r="A41" s="13"/>
      <c r="B41" s="9" t="s">
        <v>72</v>
      </c>
      <c r="C41" s="25" t="s">
        <v>73</v>
      </c>
      <c r="D41" s="27"/>
      <c r="E41" s="27"/>
      <c r="F41" s="27"/>
      <c r="G41" s="27"/>
      <c r="H41" s="27"/>
      <c r="I41" s="27"/>
      <c r="J41" s="27"/>
      <c r="K41" s="27"/>
      <c r="L41" s="28"/>
    </row>
    <row r="42" spans="1:12" ht="15">
      <c r="A42" s="14"/>
      <c r="B42" s="19" t="s">
        <v>74</v>
      </c>
      <c r="C42" s="24" t="s">
        <v>75</v>
      </c>
      <c r="D42" s="30">
        <v>120639000</v>
      </c>
      <c r="E42" s="30">
        <v>59570000</v>
      </c>
      <c r="F42" s="30">
        <f>(E42/D42)*100</f>
        <v>49.3787249562745</v>
      </c>
      <c r="G42" s="30">
        <v>0</v>
      </c>
      <c r="H42" s="30">
        <f>(G42/D42)*100</f>
        <v>0</v>
      </c>
      <c r="I42" s="30">
        <f>(G42+E42)</f>
        <v>59570000</v>
      </c>
      <c r="J42" s="30">
        <f>(I42/D42)*100</f>
        <v>49.3787249562745</v>
      </c>
      <c r="K42" s="30">
        <f>(D42-I42)</f>
        <v>61069000</v>
      </c>
      <c r="L42" s="33">
        <f>(K42/D42)*100</f>
        <v>50.6212750437255</v>
      </c>
    </row>
    <row r="43" spans="1:12" ht="15">
      <c r="A43" s="14"/>
      <c r="B43" s="19" t="s">
        <v>76</v>
      </c>
      <c r="C43" s="24" t="s">
        <v>77</v>
      </c>
      <c r="D43" s="30">
        <v>97600000</v>
      </c>
      <c r="E43" s="30">
        <v>42750000</v>
      </c>
      <c r="F43" s="30">
        <f>(E43/D43)*100</f>
        <v>43.80122950819672</v>
      </c>
      <c r="G43" s="30">
        <v>0</v>
      </c>
      <c r="H43" s="30">
        <f>(G43/D43)*100</f>
        <v>0</v>
      </c>
      <c r="I43" s="30">
        <f>(G43+E43)</f>
        <v>42750000</v>
      </c>
      <c r="J43" s="30">
        <f>(I43/D43)*100</f>
        <v>43.80122950819672</v>
      </c>
      <c r="K43" s="30">
        <f>(D43-I43)</f>
        <v>54850000</v>
      </c>
      <c r="L43" s="33">
        <f>(K43/D43)*100</f>
        <v>56.19877049180327</v>
      </c>
    </row>
    <row r="44" spans="1:12" ht="15">
      <c r="A44" s="14"/>
      <c r="B44" s="19" t="s">
        <v>78</v>
      </c>
      <c r="C44" s="24" t="s">
        <v>79</v>
      </c>
      <c r="D44" s="30">
        <v>140620000</v>
      </c>
      <c r="E44" s="30">
        <v>45608700</v>
      </c>
      <c r="F44" s="30">
        <f>(E44/D44)*100</f>
        <v>32.43400654245484</v>
      </c>
      <c r="G44" s="30">
        <v>5773000</v>
      </c>
      <c r="H44" s="30">
        <f>(G44/D44)*100</f>
        <v>4.105390413881382</v>
      </c>
      <c r="I44" s="30">
        <f>(G44+E44)</f>
        <v>51381700</v>
      </c>
      <c r="J44" s="30">
        <f>(I44/D44)*100</f>
        <v>36.539396956336226</v>
      </c>
      <c r="K44" s="30">
        <f>(D44-I44)</f>
        <v>89238300</v>
      </c>
      <c r="L44" s="33">
        <f>(K44/D44)*100</f>
        <v>63.460603043663774</v>
      </c>
    </row>
    <row r="45" spans="1:12" ht="15">
      <c r="A45" s="13"/>
      <c r="B45" s="9" t="s">
        <v>80</v>
      </c>
      <c r="C45" s="25" t="s">
        <v>81</v>
      </c>
      <c r="D45" s="27"/>
      <c r="E45" s="27"/>
      <c r="F45" s="27"/>
      <c r="G45" s="27"/>
      <c r="H45" s="27"/>
      <c r="I45" s="27"/>
      <c r="J45" s="27"/>
      <c r="K45" s="27"/>
      <c r="L45" s="28"/>
    </row>
    <row r="46" spans="1:12" ht="15">
      <c r="A46" s="14"/>
      <c r="B46" s="19" t="s">
        <v>82</v>
      </c>
      <c r="C46" s="24" t="s">
        <v>83</v>
      </c>
      <c r="D46" s="30">
        <v>46740000</v>
      </c>
      <c r="E46" s="30">
        <v>15580000</v>
      </c>
      <c r="F46" s="30">
        <f>(E46/D46)*100</f>
        <v>33.33333333333333</v>
      </c>
      <c r="G46" s="30">
        <v>3895000</v>
      </c>
      <c r="H46" s="30">
        <f>(G46/D46)*100</f>
        <v>8.333333333333332</v>
      </c>
      <c r="I46" s="30">
        <f>(G46+E46)</f>
        <v>19475000</v>
      </c>
      <c r="J46" s="30">
        <f>(I46/D46)*100</f>
        <v>41.66666666666667</v>
      </c>
      <c r="K46" s="30">
        <f>(D46-I46)</f>
        <v>27265000</v>
      </c>
      <c r="L46" s="33">
        <f>(K46/D46)*100</f>
        <v>58.333333333333336</v>
      </c>
    </row>
    <row r="47" spans="1:12" ht="15">
      <c r="A47" s="14"/>
      <c r="B47" s="19" t="s">
        <v>84</v>
      </c>
      <c r="C47" s="24" t="s">
        <v>61</v>
      </c>
      <c r="D47" s="30">
        <v>15380000</v>
      </c>
      <c r="E47" s="30">
        <v>15380000</v>
      </c>
      <c r="F47" s="30">
        <f>(E47/D47)*100</f>
        <v>100</v>
      </c>
      <c r="G47" s="30">
        <v>0</v>
      </c>
      <c r="H47" s="30">
        <f>(G47/D47)*100</f>
        <v>0</v>
      </c>
      <c r="I47" s="30">
        <f>(G47+E47)</f>
        <v>15380000</v>
      </c>
      <c r="J47" s="30">
        <f>(I47/D47)*100</f>
        <v>100</v>
      </c>
      <c r="K47" s="30">
        <f>(D47-I47)</f>
        <v>0</v>
      </c>
      <c r="L47" s="33">
        <f>(K47/D47)*100</f>
        <v>0</v>
      </c>
    </row>
    <row r="48" spans="1:12" ht="15">
      <c r="A48" s="13"/>
      <c r="B48" s="9" t="s">
        <v>85</v>
      </c>
      <c r="C48" s="25" t="s">
        <v>86</v>
      </c>
      <c r="D48" s="27"/>
      <c r="E48" s="27"/>
      <c r="F48" s="27"/>
      <c r="G48" s="27"/>
      <c r="H48" s="27"/>
      <c r="I48" s="27"/>
      <c r="J48" s="27"/>
      <c r="K48" s="27"/>
      <c r="L48" s="28"/>
    </row>
    <row r="49" spans="1:12" ht="15">
      <c r="A49" s="14"/>
      <c r="B49" s="19" t="s">
        <v>87</v>
      </c>
      <c r="C49" s="24" t="s">
        <v>61</v>
      </c>
      <c r="D49" s="30">
        <v>8100000</v>
      </c>
      <c r="E49" s="30">
        <v>1200000</v>
      </c>
      <c r="F49" s="30">
        <f>(E49/D49)*100</f>
        <v>14.814814814814813</v>
      </c>
      <c r="G49" s="30">
        <v>0</v>
      </c>
      <c r="H49" s="30">
        <f>(G49/D49)*100</f>
        <v>0</v>
      </c>
      <c r="I49" s="30">
        <f>(G49+E49)</f>
        <v>1200000</v>
      </c>
      <c r="J49" s="30">
        <f>(I49/D49)*100</f>
        <v>14.814814814814813</v>
      </c>
      <c r="K49" s="30">
        <f>(D49-I49)</f>
        <v>6900000</v>
      </c>
      <c r="L49" s="33">
        <f>(K49/D49)*100</f>
        <v>85.18518518518519</v>
      </c>
    </row>
    <row r="50" spans="1:12" ht="15">
      <c r="A50" s="13"/>
      <c r="B50" s="9" t="s">
        <v>88</v>
      </c>
      <c r="C50" s="25" t="s">
        <v>89</v>
      </c>
      <c r="D50" s="27"/>
      <c r="E50" s="27"/>
      <c r="F50" s="27"/>
      <c r="G50" s="27"/>
      <c r="H50" s="27"/>
      <c r="I50" s="27"/>
      <c r="J50" s="27"/>
      <c r="K50" s="27"/>
      <c r="L50" s="28"/>
    </row>
    <row r="51" spans="1:12" ht="15">
      <c r="A51" s="14"/>
      <c r="B51" s="19" t="s">
        <v>90</v>
      </c>
      <c r="C51" s="24" t="s">
        <v>91</v>
      </c>
      <c r="D51" s="30">
        <v>29880000</v>
      </c>
      <c r="E51" s="30">
        <v>15321000</v>
      </c>
      <c r="F51" s="30">
        <f>(E51/D51)*100</f>
        <v>51.27510040160642</v>
      </c>
      <c r="G51" s="30">
        <v>970000</v>
      </c>
      <c r="H51" s="30">
        <f>(G51/D51)*100</f>
        <v>3.246318607764391</v>
      </c>
      <c r="I51" s="30">
        <f>(G51+E51)</f>
        <v>16291000</v>
      </c>
      <c r="J51" s="30">
        <f>(I51/D51)*100</f>
        <v>54.52141900937082</v>
      </c>
      <c r="K51" s="30">
        <f>(D51-I51)</f>
        <v>13589000</v>
      </c>
      <c r="L51" s="33">
        <f>(K51/D51)*100</f>
        <v>45.47858099062918</v>
      </c>
    </row>
    <row r="52" spans="1:12" ht="15">
      <c r="A52" s="13"/>
      <c r="B52" s="9" t="s">
        <v>92</v>
      </c>
      <c r="C52" s="25" t="s">
        <v>93</v>
      </c>
      <c r="D52" s="27"/>
      <c r="E52" s="27"/>
      <c r="F52" s="27"/>
      <c r="G52" s="27"/>
      <c r="H52" s="27"/>
      <c r="I52" s="27"/>
      <c r="J52" s="27"/>
      <c r="K52" s="27"/>
      <c r="L52" s="28"/>
    </row>
    <row r="53" spans="1:12" ht="15">
      <c r="A53" s="14"/>
      <c r="B53" s="19" t="s">
        <v>94</v>
      </c>
      <c r="C53" s="24" t="s">
        <v>91</v>
      </c>
      <c r="D53" s="30">
        <v>4520000</v>
      </c>
      <c r="E53" s="30">
        <v>0</v>
      </c>
      <c r="F53" s="30">
        <f>(E53/D53)*100</f>
        <v>0</v>
      </c>
      <c r="G53" s="30">
        <v>0</v>
      </c>
      <c r="H53" s="30">
        <f>(G53/D53)*100</f>
        <v>0</v>
      </c>
      <c r="I53" s="30">
        <f>(G53+E53)</f>
        <v>0</v>
      </c>
      <c r="J53" s="30">
        <f>(I53/D53)*100</f>
        <v>0</v>
      </c>
      <c r="K53" s="30">
        <f>(D53-I53)</f>
        <v>4520000</v>
      </c>
      <c r="L53" s="33">
        <f>(K53/D53)*100</f>
        <v>100</v>
      </c>
    </row>
    <row r="54" spans="1:12" ht="15">
      <c r="A54" s="13"/>
      <c r="B54" s="9" t="s">
        <v>95</v>
      </c>
      <c r="C54" s="25" t="s">
        <v>96</v>
      </c>
      <c r="D54" s="27"/>
      <c r="E54" s="27"/>
      <c r="F54" s="27"/>
      <c r="G54" s="27"/>
      <c r="H54" s="27"/>
      <c r="I54" s="27"/>
      <c r="J54" s="27"/>
      <c r="K54" s="27"/>
      <c r="L54" s="28"/>
    </row>
    <row r="55" spans="1:12" ht="15">
      <c r="A55" s="14"/>
      <c r="B55" s="19" t="s">
        <v>97</v>
      </c>
      <c r="C55" s="24" t="s">
        <v>98</v>
      </c>
      <c r="D55" s="30">
        <v>12738000</v>
      </c>
      <c r="E55" s="30">
        <v>0</v>
      </c>
      <c r="F55" s="30">
        <f>(E55/D55)*100</f>
        <v>0</v>
      </c>
      <c r="G55" s="30">
        <v>0</v>
      </c>
      <c r="H55" s="30">
        <f>(G55/D55)*100</f>
        <v>0</v>
      </c>
      <c r="I55" s="30">
        <f>(G55+E55)</f>
        <v>0</v>
      </c>
      <c r="J55" s="30">
        <f>(I55/D55)*100</f>
        <v>0</v>
      </c>
      <c r="K55" s="30">
        <f>(D55-I55)</f>
        <v>12738000</v>
      </c>
      <c r="L55" s="33">
        <f>(K55/D55)*100</f>
        <v>100</v>
      </c>
    </row>
    <row r="56" spans="1:12" ht="15">
      <c r="A56" s="13"/>
      <c r="B56" s="9" t="s">
        <v>99</v>
      </c>
      <c r="C56" s="25" t="s">
        <v>100</v>
      </c>
      <c r="D56" s="27"/>
      <c r="E56" s="27"/>
      <c r="F56" s="27"/>
      <c r="G56" s="27"/>
      <c r="H56" s="27"/>
      <c r="I56" s="27"/>
      <c r="J56" s="27"/>
      <c r="K56" s="27"/>
      <c r="L56" s="28"/>
    </row>
    <row r="57" spans="1:12" ht="15">
      <c r="A57" s="14"/>
      <c r="B57" s="19" t="s">
        <v>101</v>
      </c>
      <c r="C57" s="24" t="s">
        <v>102</v>
      </c>
      <c r="D57" s="30">
        <v>1100000</v>
      </c>
      <c r="E57" s="30">
        <v>440000</v>
      </c>
      <c r="F57" s="30">
        <f>(E57/D57)*100</f>
        <v>40</v>
      </c>
      <c r="G57" s="30">
        <v>0</v>
      </c>
      <c r="H57" s="30">
        <f>(G57/D57)*100</f>
        <v>0</v>
      </c>
      <c r="I57" s="30">
        <f>(G57+E57)</f>
        <v>440000</v>
      </c>
      <c r="J57" s="30">
        <f>(I57/D57)*100</f>
        <v>40</v>
      </c>
      <c r="K57" s="30">
        <f>(D57-I57)</f>
        <v>660000</v>
      </c>
      <c r="L57" s="33">
        <f>(K57/D57)*100</f>
        <v>60</v>
      </c>
    </row>
    <row r="58" spans="1:12" ht="15">
      <c r="A58" s="15"/>
      <c r="B58" s="21"/>
      <c r="C58" s="24" t="s">
        <v>103</v>
      </c>
      <c r="D58" s="30">
        <v>25000000</v>
      </c>
      <c r="E58" s="30">
        <v>24980200</v>
      </c>
      <c r="F58" s="30">
        <f>(E58/D58)*100</f>
        <v>99.9208</v>
      </c>
      <c r="G58" s="30">
        <v>0</v>
      </c>
      <c r="H58" s="30">
        <f>(G58/D58)*100</f>
        <v>0</v>
      </c>
      <c r="I58" s="30">
        <f>(G58+E58)</f>
        <v>24980200</v>
      </c>
      <c r="J58" s="30">
        <f>(I58/D58)*100</f>
        <v>99.9208</v>
      </c>
      <c r="K58" s="30">
        <f>(D58-I58)</f>
        <v>19800</v>
      </c>
      <c r="L58" s="33">
        <f>(K58/D58)*100</f>
        <v>0.07919999999999999</v>
      </c>
    </row>
    <row r="59" spans="1:12" ht="15">
      <c r="A59" s="13"/>
      <c r="B59" s="9" t="s">
        <v>104</v>
      </c>
      <c r="C59" s="25" t="s">
        <v>105</v>
      </c>
      <c r="D59" s="27">
        <v>25000000</v>
      </c>
      <c r="E59" s="27">
        <v>24980200</v>
      </c>
      <c r="F59" s="27">
        <f>(E59/D59)*100</f>
        <v>99.9208</v>
      </c>
      <c r="G59" s="27">
        <v>0</v>
      </c>
      <c r="H59" s="27">
        <f>(G59/D59)*100</f>
        <v>0</v>
      </c>
      <c r="I59" s="27">
        <f>(G59+E59)</f>
        <v>24980200</v>
      </c>
      <c r="J59" s="27">
        <f>(I59/D59)*100</f>
        <v>99.9208</v>
      </c>
      <c r="K59" s="27">
        <f>(D59-I59)</f>
        <v>19800</v>
      </c>
      <c r="L59" s="28">
        <f>(K59/D59)*100</f>
        <v>0.07919999999999999</v>
      </c>
    </row>
    <row r="60" spans="1:12" ht="15">
      <c r="A60" s="13"/>
      <c r="B60" s="9" t="s">
        <v>106</v>
      </c>
      <c r="C60" s="25" t="s">
        <v>107</v>
      </c>
      <c r="D60" s="27">
        <v>25000000</v>
      </c>
      <c r="E60" s="27">
        <v>24980200</v>
      </c>
      <c r="F60" s="27">
        <f>(E60/D60)*100</f>
        <v>99.9208</v>
      </c>
      <c r="G60" s="27">
        <v>0</v>
      </c>
      <c r="H60" s="27">
        <f>(G60/D60)*100</f>
        <v>0</v>
      </c>
      <c r="I60" s="27">
        <f>(G60+E60)</f>
        <v>24980200</v>
      </c>
      <c r="J60" s="27">
        <f>(I60/D60)*100</f>
        <v>99.9208</v>
      </c>
      <c r="K60" s="27">
        <f>(D60-I60)</f>
        <v>19800</v>
      </c>
      <c r="L60" s="28">
        <f>(K60/D60)*100</f>
        <v>0.07919999999999999</v>
      </c>
    </row>
    <row r="61" spans="1:12" ht="15">
      <c r="A61" s="13"/>
      <c r="B61" s="9" t="s">
        <v>108</v>
      </c>
      <c r="C61" s="25" t="s">
        <v>109</v>
      </c>
      <c r="D61" s="27">
        <v>25000000</v>
      </c>
      <c r="E61" s="27">
        <v>24980200</v>
      </c>
      <c r="F61" s="27">
        <f>(E61/D61)*100</f>
        <v>99.9208</v>
      </c>
      <c r="G61" s="27">
        <v>0</v>
      </c>
      <c r="H61" s="27">
        <f>(G61/D61)*100</f>
        <v>0</v>
      </c>
      <c r="I61" s="27">
        <f>(G61+E61)</f>
        <v>24980200</v>
      </c>
      <c r="J61" s="27">
        <f>(I61/D61)*100</f>
        <v>99.9208</v>
      </c>
      <c r="K61" s="27">
        <f>(D61-I61)</f>
        <v>19800</v>
      </c>
      <c r="L61" s="28">
        <f>(K61/D61)*100</f>
        <v>0.07919999999999999</v>
      </c>
    </row>
    <row r="62" spans="1:12" ht="15">
      <c r="A62" s="13"/>
      <c r="B62" s="9" t="s">
        <v>110</v>
      </c>
      <c r="C62" s="25" t="s">
        <v>111</v>
      </c>
      <c r="D62" s="27"/>
      <c r="E62" s="27"/>
      <c r="F62" s="27"/>
      <c r="G62" s="27"/>
      <c r="H62" s="27"/>
      <c r="I62" s="27"/>
      <c r="J62" s="27"/>
      <c r="K62" s="27"/>
      <c r="L62" s="28"/>
    </row>
    <row r="63" spans="1:12" ht="15">
      <c r="A63" s="15"/>
      <c r="B63" s="19" t="s">
        <v>112</v>
      </c>
      <c r="C63" s="24"/>
      <c r="D63" s="30">
        <v>25000000</v>
      </c>
      <c r="E63" s="30">
        <v>24980200</v>
      </c>
      <c r="F63" s="30">
        <f>(E63/D63)*100</f>
        <v>99.9208</v>
      </c>
      <c r="G63" s="30">
        <v>0</v>
      </c>
      <c r="H63" s="30">
        <f>(G63/D63)*100</f>
        <v>0</v>
      </c>
      <c r="I63" s="30">
        <f>(G63+E63)</f>
        <v>24980200</v>
      </c>
      <c r="J63" s="30">
        <f>(I63/D63)*100</f>
        <v>99.9208</v>
      </c>
      <c r="K63" s="30">
        <f>(D63-I63)</f>
        <v>19800</v>
      </c>
      <c r="L63" s="33">
        <f>(K63/D63)*100</f>
        <v>0.07919999999999999</v>
      </c>
    </row>
    <row r="64" spans="1:12" ht="15">
      <c r="A64" s="16"/>
      <c r="B64" s="22"/>
      <c r="C64" s="26"/>
      <c r="D64" s="31"/>
      <c r="E64" s="31"/>
      <c r="F64" s="31"/>
      <c r="G64" s="31"/>
      <c r="H64" s="31"/>
      <c r="I64" s="31"/>
      <c r="J64" s="31"/>
      <c r="K64" s="31"/>
      <c r="L64" s="34"/>
    </row>
    <row r="66" ht="15">
      <c r="J66" t="s">
        <v>113</v>
      </c>
    </row>
    <row r="67" ht="15">
      <c r="J67" t="s">
        <v>114</v>
      </c>
    </row>
    <row r="74" ht="15">
      <c r="J74" t="s">
        <v>115</v>
      </c>
    </row>
    <row r="75" ht="15">
      <c r="J75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L1"/>
    <mergeCell ref="A2:L2"/>
    <mergeCell ref="A11:A12"/>
    <mergeCell ref="B11:B12"/>
    <mergeCell ref="C11:C12"/>
    <mergeCell ref="D11:D12"/>
    <mergeCell ref="E11:F11"/>
    <mergeCell ref="G11:H11"/>
    <mergeCell ref="I11:J11"/>
    <mergeCell ref="K11:L11"/>
  </mergeCells>
  <printOptions horizontalCentered="1"/>
  <pageMargins left="0.1" right="0.1" top="0.1" bottom="0.5" header="0.3" footer="0.3"/>
  <pageSetup fitToHeight="0" fitToWidth="0" horizontalDpi="600" verticalDpi="600" orientation="landscape" paperSize="14"/>
  <headerFooter alignWithMargins="0">
    <oddFooter>&amp;C&amp;Y&amp;I&amp;BHal &amp;P / &amp;N&amp;R&amp;Y&amp;I&amp;Bkomdanas LRA-A 2020 6 ES01 0500 098352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